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Мой расчёт" sheetId="1" state="visible" r:id="rId1"/>
    <sheet name="Пример" sheetId="2" state="visible" r:id="rId2"/>
  </sheets>
  <definedNames>
    <definedName name="_xlnm.Print_Area" localSheetId="0">'Мой расчёт'!$A$1:$G$40</definedName>
    <definedName name="_xlnm.Print_Area" localSheetId="1">'Пример'!$A$1:$G$40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\ &quot;₽&quot;;[Red]\-#,##0\ &quot;₽&quot;"/>
    <numFmt numFmtId="165" formatCode="0.0&quot;%&quot;;[Red]\-0.0&quot;%&quot;"/>
    <numFmt numFmtId="166" formatCode="0&quot;%&quot;"/>
  </numFmts>
  <fonts count="20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C9D6F5"/>
      <sz val="11"/>
    </font>
    <font>
      <name val="Calibri"/>
      <b val="1"/>
      <color rgb="008FB8FF"/>
      <sz val="10.5"/>
      <u val="single"/>
    </font>
    <font>
      <name val="Calibri"/>
      <color rgb="007E9BE0"/>
      <sz val="8.5"/>
    </font>
    <font>
      <name val="Calibri"/>
      <b val="1"/>
      <color rgb="000F1C4D"/>
      <sz val="13"/>
    </font>
    <font>
      <name val="Calibri"/>
      <b val="1"/>
      <color rgb="00FFFFFF"/>
      <sz val="10"/>
    </font>
    <font>
      <name val="Calibri"/>
      <color rgb="000F1C4D"/>
      <sz val="11"/>
    </font>
    <font>
      <name val="Calibri"/>
      <b val="1"/>
      <color rgb="000F1C4D"/>
      <sz val="11"/>
    </font>
    <font>
      <name val="Calibri"/>
      <b val="1"/>
      <color rgb="000F1C4D"/>
      <sz val="11.5"/>
    </font>
    <font>
      <name val="Calibri"/>
      <b val="1"/>
      <color rgb="002951CA"/>
      <sz val="11"/>
    </font>
    <font>
      <name val="Calibri"/>
      <color rgb="000F1C4D"/>
      <sz val="11.5"/>
    </font>
    <font>
      <name val="Calibri"/>
      <b val="1"/>
      <color rgb="000F1C4D"/>
      <sz val="12"/>
    </font>
    <font>
      <name val="Calibri"/>
      <b val="1"/>
      <color rgb="002951CA"/>
      <sz val="12"/>
    </font>
    <font>
      <name val="Calibri"/>
      <color rgb="000F1C4D"/>
      <sz val="10.5"/>
    </font>
    <font>
      <name val="Calibri"/>
      <b val="1"/>
      <color rgb="005F667F"/>
      <sz val="10.5"/>
    </font>
    <font>
      <name val="Calibri"/>
      <b val="1"/>
      <color rgb="0001883F"/>
      <sz val="12"/>
    </font>
    <font>
      <name val="Calibri"/>
      <b val="1"/>
      <color rgb="00FFFFFF"/>
      <sz val="13"/>
    </font>
    <font>
      <name val="Calibri"/>
      <color rgb="00D8E2F8"/>
      <sz val="10.5"/>
    </font>
    <font>
      <name val="Calibri"/>
      <b val="1"/>
      <color rgb="008FB8FF"/>
      <sz val="12"/>
      <u val="single"/>
    </font>
  </fonts>
  <fills count="9">
    <fill>
      <patternFill/>
    </fill>
    <fill>
      <patternFill patternType="gray125"/>
    </fill>
    <fill>
      <patternFill patternType="solid">
        <fgColor rgb="000F1C4D"/>
      </patternFill>
    </fill>
    <fill>
      <patternFill patternType="solid">
        <fgColor rgb="000260E8"/>
      </patternFill>
    </fill>
    <fill>
      <patternFill patternType="solid">
        <fgColor rgb="002951CA"/>
      </patternFill>
    </fill>
    <fill>
      <patternFill patternType="solid">
        <fgColor rgb="00F4F7FF"/>
      </patternFill>
    </fill>
    <fill>
      <patternFill patternType="solid">
        <fgColor rgb="00FFF4D2"/>
      </patternFill>
    </fill>
    <fill>
      <patternFill patternType="solid">
        <fgColor rgb="00E8EEFB"/>
      </patternFill>
    </fill>
    <fill>
      <patternFill patternType="solid">
        <fgColor rgb="00FFF9E6"/>
      </patternFill>
    </fill>
  </fills>
  <borders count="3">
    <border>
      <left/>
      <right/>
      <top/>
      <bottom/>
      <diagonal/>
    </border>
    <border>
      <left style="thin">
        <color rgb="00E8B93B"/>
      </left>
      <right style="thin">
        <color rgb="00E8B93B"/>
      </right>
      <top style="thin">
        <color rgb="00E8B93B"/>
      </top>
      <bottom style="thin">
        <color rgb="00E8B93B"/>
      </bottom>
    </border>
    <border>
      <bottom style="thin">
        <color rgb="00D6DDEE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right" vertical="center"/>
    </xf>
    <xf numFmtId="0" fontId="2" fillId="2" borderId="0" applyAlignment="1" pivotButton="0" quotePrefix="0" xfId="0">
      <alignment vertical="center" indent="1"/>
    </xf>
    <xf numFmtId="0" fontId="3" fillId="2" borderId="0" applyAlignment="1" pivotButton="0" quotePrefix="0" xfId="0">
      <alignment vertical="center" indent="1"/>
    </xf>
    <xf numFmtId="0" fontId="4" fillId="2" borderId="0" applyAlignment="1" pivotButton="0" quotePrefix="0" xfId="0">
      <alignment horizontal="right" vertical="center"/>
    </xf>
    <xf numFmtId="0" fontId="0" fillId="3" borderId="0" pivotButton="0" quotePrefix="0" xfId="0"/>
    <xf numFmtId="0" fontId="5" fillId="0" borderId="0" applyAlignment="1" pivotButton="0" quotePrefix="0" xfId="0">
      <alignment vertical="center" wrapText="1"/>
    </xf>
    <xf numFmtId="0" fontId="6" fillId="4" borderId="0" applyAlignment="1" pivotButton="0" quotePrefix="0" xfId="0">
      <alignment horizontal="center" vertical="center" wrapText="1"/>
    </xf>
    <xf numFmtId="0" fontId="7" fillId="5" borderId="2" applyAlignment="1" pivotButton="0" quotePrefix="0" xfId="0">
      <alignment vertical="center" indent="1"/>
    </xf>
    <xf numFmtId="164" fontId="7" fillId="6" borderId="1" applyAlignment="1" pivotButton="0" quotePrefix="0" xfId="0">
      <alignment horizontal="right" vertical="center"/>
    </xf>
    <xf numFmtId="164" fontId="8" fillId="0" borderId="2" applyAlignment="1" pivotButton="0" quotePrefix="0" xfId="0">
      <alignment horizontal="right" vertical="center"/>
    </xf>
    <xf numFmtId="165" fontId="8" fillId="0" borderId="2" applyAlignment="1" pivotButton="0" quotePrefix="0" xfId="0">
      <alignment horizontal="right" vertical="center"/>
    </xf>
    <xf numFmtId="0" fontId="9" fillId="7" borderId="0" applyAlignment="1" pivotButton="0" quotePrefix="0" xfId="0">
      <alignment vertical="center" wrapText="1"/>
    </xf>
    <xf numFmtId="164" fontId="8" fillId="7" borderId="0" applyAlignment="1" pivotButton="0" quotePrefix="0" xfId="0">
      <alignment horizontal="right" vertical="center"/>
    </xf>
    <xf numFmtId="164" fontId="10" fillId="7" borderId="0" applyAlignment="1" pivotButton="0" quotePrefix="0" xfId="0">
      <alignment horizontal="right" vertical="center"/>
    </xf>
    <xf numFmtId="165" fontId="10" fillId="7" borderId="0" applyAlignment="1" pivotButton="0" quotePrefix="0" xfId="0">
      <alignment horizontal="right" vertical="center"/>
    </xf>
    <xf numFmtId="0" fontId="11" fillId="0" borderId="0" applyAlignment="1" pivotButton="0" quotePrefix="0" xfId="0">
      <alignment vertical="center" wrapText="1"/>
    </xf>
    <xf numFmtId="164" fontId="12" fillId="6" borderId="1" applyAlignment="1" pivotButton="0" quotePrefix="0" xfId="0">
      <alignment horizontal="right" vertical="center"/>
    </xf>
    <xf numFmtId="166" fontId="12" fillId="6" borderId="1" applyAlignment="1" pivotButton="0" quotePrefix="0" xfId="0">
      <alignment horizontal="right" vertical="center"/>
    </xf>
    <xf numFmtId="0" fontId="11" fillId="5" borderId="2" applyAlignment="1" pivotButton="0" quotePrefix="0" xfId="0">
      <alignment vertical="center" wrapText="1"/>
    </xf>
    <xf numFmtId="164" fontId="12" fillId="5" borderId="2" applyAlignment="1" pivotButton="0" quotePrefix="0" xfId="0">
      <alignment horizontal="right" vertical="center"/>
    </xf>
    <xf numFmtId="0" fontId="8" fillId="5" borderId="0" applyAlignment="1" pivotButton="0" quotePrefix="0" xfId="0">
      <alignment vertical="center" wrapText="1"/>
    </xf>
    <xf numFmtId="164" fontId="13" fillId="5" borderId="0" applyAlignment="1" pivotButton="0" quotePrefix="0" xfId="0">
      <alignment horizontal="right" vertical="center"/>
    </xf>
    <xf numFmtId="165" fontId="12" fillId="5" borderId="2" applyAlignment="1" pivotButton="0" quotePrefix="0" xfId="0">
      <alignment horizontal="right" vertical="center"/>
    </xf>
    <xf numFmtId="0" fontId="14" fillId="0" borderId="0" applyAlignment="1" pivotButton="0" quotePrefix="0" xfId="0">
      <alignment vertical="center" wrapText="1"/>
    </xf>
    <xf numFmtId="164" fontId="15" fillId="0" borderId="0" applyAlignment="1" pivotButton="0" quotePrefix="0" xfId="0">
      <alignment horizontal="right" vertical="center"/>
    </xf>
    <xf numFmtId="0" fontId="8" fillId="0" borderId="0" applyAlignment="1" pivotButton="0" quotePrefix="0" xfId="0">
      <alignment vertical="center" wrapText="1"/>
    </xf>
    <xf numFmtId="164" fontId="12" fillId="0" borderId="0" applyAlignment="1" pivotButton="0" quotePrefix="0" xfId="0">
      <alignment horizontal="right" vertical="center"/>
    </xf>
    <xf numFmtId="0" fontId="9" fillId="8" borderId="0" applyAlignment="1" pivotButton="0" quotePrefix="0" xfId="0">
      <alignment vertical="center" wrapText="1"/>
    </xf>
    <xf numFmtId="0" fontId="0" fillId="8" borderId="0" pivotButton="0" quotePrefix="0" xfId="0"/>
    <xf numFmtId="164" fontId="16" fillId="5" borderId="0" applyAlignment="1" pivotButton="0" quotePrefix="0" xfId="0">
      <alignment horizontal="right" vertical="center"/>
    </xf>
    <xf numFmtId="0" fontId="17" fillId="2" borderId="0" applyAlignment="1" pivotButton="0" quotePrefix="0" xfId="0">
      <alignment vertical="center" indent="1"/>
    </xf>
    <xf numFmtId="0" fontId="18" fillId="2" borderId="0" applyAlignment="1" pivotButton="0" quotePrefix="0" xfId="0">
      <alignment vertical="center" wrapText="1" indent="1"/>
    </xf>
    <xf numFmtId="0" fontId="19" fillId="2" borderId="0" applyAlignment="1" pivotButton="0" quotePrefix="0" xfId="0">
      <alignment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1171575" cy="2476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1171575" cy="2476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fintablo.ru/ai-services/marzhinalnaya-pribyl/?utm_source=excel-shablon&amp;utm_medium=file&amp;utm_campaign=marzhinalnaya-pribyl&amp;utm_content=calc" TargetMode="External" Id="rId1" /><Relationship Type="http://schemas.openxmlformats.org/officeDocument/2006/relationships/hyperlink" Target="https://fintablo.ru/features/deals?utm_source=excel-shablon&amp;utm_medium=file&amp;utm_campaign=marzhinalnaya-pribyl&amp;utm_content=product" TargetMode="External" Id="rId2" /><Relationship Type="http://schemas.openxmlformats.org/officeDocument/2006/relationships/drawing" Target="/xl/drawings/drawing1.xm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intablo.ru/ai-services/marzhinalnaya-pribyl/?utm_source=excel-shablon&amp;utm_medium=file&amp;utm_campaign=marzhinalnaya-pribyl&amp;utm_content=calc" TargetMode="External" Id="rId1" /><Relationship Type="http://schemas.openxmlformats.org/officeDocument/2006/relationships/hyperlink" Target="https://fintablo.ru/features/deals?utm_source=excel-shablon&amp;utm_medium=file&amp;utm_campaign=marzhinalnaya-pribyl&amp;utm_content=product" TargetMode="External" Id="rId2" /><Relationship Type="http://schemas.openxmlformats.org/officeDocument/2006/relationships/drawing" Target="/xl/drawings/drawing2.xml" Id="rId3" /></Relationships>
</file>

<file path=xl/worksheets/sheet1.xml><?xml version="1.0" encoding="utf-8"?>
<worksheet xmlns="http://schemas.openxmlformats.org/spreadsheetml/2006/main">
  <sheetPr>
    <tabColor rgb="002951CA"/>
    <outlinePr summaryBelow="1" summaryRight="1"/>
    <pageSetUpPr fitToPage="1"/>
  </sheetPr>
  <dimension ref="B2:F41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34" customWidth="1" min="2" max="2"/>
    <col width="17" customWidth="1" min="3" max="3"/>
    <col width="17" customWidth="1" min="4" max="4"/>
    <col width="19" customWidth="1" min="5" max="5"/>
    <col width="16" customWidth="1" min="6" max="6"/>
    <col width="2.5" customWidth="1" min="7" max="7"/>
  </cols>
  <sheetData>
    <row r="1" ht="10" customHeight="1"/>
    <row r="2" ht="34" customHeight="1">
      <c r="B2" s="1" t="n"/>
      <c r="C2" s="1" t="n"/>
      <c r="D2" s="2" t="inlineStr">
        <is>
          <t>Маржинальная прибыль и точка безубыточности</t>
        </is>
      </c>
    </row>
    <row r="3" ht="26" customHeight="1">
      <c r="B3" s="3" t="inlineStr">
        <is>
          <t>Заполните жёлтые ячейки: направления и постоянные расходы. Остальное посчитается.</t>
        </is>
      </c>
    </row>
    <row r="4" ht="22" customHeight="1">
      <c r="B4" s="4" t="inlineStr">
        <is>
          <t>Открыть онлайн-калькулятор →</t>
        </is>
      </c>
      <c r="F4" s="5" t="inlineStr">
        <is>
          <t>ШАБЛОН · ЛЕСТНИЦА ПРИБЫЛЕЙ · БЕЗ РЕГ.</t>
        </is>
      </c>
    </row>
    <row r="5" ht="3" customHeight="1">
      <c r="B5" s="6" t="n"/>
      <c r="C5" s="6" t="n"/>
      <c r="D5" s="6" t="n"/>
      <c r="E5" s="6" t="n"/>
      <c r="F5" s="6" t="n"/>
    </row>
    <row r="7" ht="26" customHeight="1">
      <c r="B7" s="7" t="inlineStr">
        <is>
          <t>Направления бизнеса</t>
        </is>
      </c>
    </row>
    <row r="8" ht="32" customHeight="1">
      <c r="B8" s="8" t="inlineStr">
        <is>
          <t>Направление</t>
        </is>
      </c>
      <c r="C8" s="8" t="inlineStr">
        <is>
          <t>Выручка</t>
        </is>
      </c>
      <c r="D8" s="8" t="inlineStr">
        <is>
          <t>Переменные затраты</t>
        </is>
      </c>
      <c r="E8" s="8" t="inlineStr">
        <is>
          <t>Маржинальная прибыль</t>
        </is>
      </c>
      <c r="F8" s="8" t="inlineStr">
        <is>
          <t>Маржинальность</t>
        </is>
      </c>
    </row>
    <row r="9" ht="21" customHeight="1">
      <c r="B9" s="9" t="inlineStr"/>
      <c r="C9" s="10" t="n"/>
      <c r="D9" s="10" t="n"/>
      <c r="E9" s="11">
        <f>IF(C9="","",C9-D9)</f>
        <v/>
      </c>
      <c r="F9" s="12">
        <f>IF(N(C9)&gt;0,(C9-D9)/C9*100,"")</f>
        <v/>
      </c>
    </row>
    <row r="10" ht="21" customHeight="1">
      <c r="B10" s="9" t="inlineStr"/>
      <c r="C10" s="10" t="n"/>
      <c r="D10" s="10" t="n"/>
      <c r="E10" s="11">
        <f>IF(C10="","",C10-D10)</f>
        <v/>
      </c>
      <c r="F10" s="12">
        <f>IF(N(C10)&gt;0,(C10-D10)/C10*100,"")</f>
        <v/>
      </c>
    </row>
    <row r="11" ht="21" customHeight="1">
      <c r="B11" s="9" t="inlineStr"/>
      <c r="C11" s="10" t="n"/>
      <c r="D11" s="10" t="n"/>
      <c r="E11" s="11">
        <f>IF(C11="","",C11-D11)</f>
        <v/>
      </c>
      <c r="F11" s="12">
        <f>IF(N(C11)&gt;0,(C11-D11)/C11*100,"")</f>
        <v/>
      </c>
    </row>
    <row r="12" ht="21" customHeight="1">
      <c r="B12" s="9" t="inlineStr"/>
      <c r="C12" s="10" t="n"/>
      <c r="D12" s="10" t="n"/>
      <c r="E12" s="11">
        <f>IF(C12="","",C12-D12)</f>
        <v/>
      </c>
      <c r="F12" s="12">
        <f>IF(N(C12)&gt;0,(C12-D12)/C12*100,"")</f>
        <v/>
      </c>
    </row>
    <row r="13" ht="21" customHeight="1">
      <c r="B13" s="9" t="inlineStr"/>
      <c r="C13" s="10" t="n"/>
      <c r="D13" s="10" t="n"/>
      <c r="E13" s="11">
        <f>IF(C13="","",C13-D13)</f>
        <v/>
      </c>
      <c r="F13" s="12">
        <f>IF(N(C13)&gt;0,(C13-D13)/C13*100,"")</f>
        <v/>
      </c>
    </row>
    <row r="14" ht="21" customHeight="1">
      <c r="B14" s="9" t="inlineStr"/>
      <c r="C14" s="10" t="n"/>
      <c r="D14" s="10" t="n"/>
      <c r="E14" s="11">
        <f>IF(C14="","",C14-D14)</f>
        <v/>
      </c>
      <c r="F14" s="12">
        <f>IF(N(C14)&gt;0,(C14-D14)/C14*100,"")</f>
        <v/>
      </c>
    </row>
    <row r="15" ht="24" customHeight="1">
      <c r="B15" s="13" t="inlineStr">
        <is>
          <t>Итого по компании</t>
        </is>
      </c>
      <c r="C15" s="14">
        <f>SUM(C9:C14)</f>
        <v/>
      </c>
      <c r="D15" s="14">
        <f>SUM(D9:D14)</f>
        <v/>
      </c>
      <c r="E15" s="15">
        <f>C15-D15</f>
        <v/>
      </c>
      <c r="F15" s="16">
        <f>IF(C15&gt;0,E15/C15*100,0)</f>
        <v/>
      </c>
    </row>
    <row r="17" ht="26" customHeight="1">
      <c r="B17" s="7" t="inlineStr">
        <is>
          <t>Постоянные расходы за тот же период</t>
        </is>
      </c>
    </row>
    <row r="18" ht="22" customHeight="1">
      <c r="B18" s="17" t="inlineStr">
        <is>
          <t>Все постоянные расходы за период</t>
        </is>
      </c>
      <c r="C18" s="18" t="n">
        <v>0</v>
      </c>
    </row>
    <row r="19" ht="22" customHeight="1">
      <c r="B19" s="17" t="inlineStr">
        <is>
          <t>из них производственные (цех, склад)</t>
        </is>
      </c>
      <c r="C19" s="18" t="n">
        <v>0</v>
      </c>
    </row>
    <row r="20" ht="22" customHeight="1">
      <c r="B20" s="17" t="inlineStr">
        <is>
          <t>Амортизация (входит в постоянные)</t>
        </is>
      </c>
      <c r="C20" s="18" t="n">
        <v>0</v>
      </c>
    </row>
    <row r="21" ht="22" customHeight="1">
      <c r="B21" s="17" t="inlineStr">
        <is>
          <t>Проценты по кредитам за период</t>
        </is>
      </c>
      <c r="C21" s="18" t="n">
        <v>0</v>
      </c>
    </row>
    <row r="22" ht="22" customHeight="1">
      <c r="B22" s="17" t="inlineStr">
        <is>
          <t>Ставка налога на прибыль, %</t>
        </is>
      </c>
      <c r="C22" s="19" t="n">
        <v>0</v>
      </c>
    </row>
    <row r="24" ht="26" customHeight="1">
      <c r="B24" s="7" t="inlineStr">
        <is>
          <t>Точка безубыточности</t>
        </is>
      </c>
      <c r="E24" s="7" t="inlineStr">
        <is>
          <t>Лестница прибылей</t>
        </is>
      </c>
    </row>
    <row r="25" ht="24" customHeight="1">
      <c r="B25" s="20" t="inlineStr">
        <is>
          <t>Выручка для нуля прибыли</t>
        </is>
      </c>
      <c r="C25" s="21">
        <f>IF(F15&gt;0,C18/(F15/100),"нет: маржинальность ≤ 0")</f>
        <v/>
      </c>
      <c r="E25" s="22" t="inlineStr">
        <is>
          <t>Маржинальная прибыль</t>
        </is>
      </c>
      <c r="F25" s="23">
        <f>E15</f>
        <v/>
      </c>
    </row>
    <row r="26" ht="24" customHeight="1">
      <c r="B26" s="20" t="inlineStr">
        <is>
          <t>Запас прочности: на сколько может упасть выручка</t>
        </is>
      </c>
      <c r="C26" s="24">
        <f>IF(AND(F15&gt;0,C15&gt;0),(C15-C18/(F15/100))/C15*100,"")</f>
        <v/>
      </c>
      <c r="E26" s="25" t="inlineStr">
        <is>
          <t>минус производственные постоянные</t>
        </is>
      </c>
      <c r="F26" s="26">
        <f>-MIN(C19,C18)</f>
        <v/>
      </c>
    </row>
    <row r="27" ht="22" customHeight="1">
      <c r="E27" s="27" t="inlineStr">
        <is>
          <t>Валовая прибыль</t>
        </is>
      </c>
      <c r="F27" s="28">
        <f>(E15-MIN(C19,C18))</f>
        <v/>
      </c>
    </row>
    <row r="28" ht="46" customHeight="1">
      <c r="B28" s="29">
        <f>IF(MIN(E9:E14)&lt;0,"Есть направление с отрицательной маржинальной прибылью: каждая продажа увеличивает убыток. Точки безубыточности у него нет ни при каком объёме, наращивать объём бессмысленно.",IF(E15&gt;0,"Маржинальная прибыль покрывает постоянные расходы. Смотрите вклад каждого направления: какое кормит компанию, а какое проедает.","Впишите направления и постоянные расходы, и здесь появится вывод."))</f>
        <v/>
      </c>
      <c r="C28" s="30" t="n"/>
      <c r="D28" s="30" t="n"/>
      <c r="E28" s="30" t="n"/>
      <c r="F28" s="30" t="n"/>
    </row>
    <row r="29" ht="22" customHeight="1">
      <c r="E29" s="27" t="inlineStr">
        <is>
          <t>Операционная прибыль (EBIT)</t>
        </is>
      </c>
      <c r="F29" s="28">
        <f>((E15-MIN(C19,C18))-(C18-MIN(C19,C18)))</f>
        <v/>
      </c>
    </row>
    <row r="30" ht="22" customHeight="1">
      <c r="E30" s="27" t="inlineStr">
        <is>
          <t>EBITDA (плюс амортизация)</t>
        </is>
      </c>
      <c r="F30" s="28">
        <f>(((E15-MIN(C19,C18))-(C18-MIN(C19,C18)))+C20)</f>
        <v/>
      </c>
    </row>
    <row r="31" ht="18" customHeight="1">
      <c r="E31" s="25" t="inlineStr">
        <is>
          <t>минус проценты по кредитам</t>
        </is>
      </c>
      <c r="F31" s="26">
        <f>-C21</f>
        <v/>
      </c>
    </row>
    <row r="32" ht="18" customHeight="1">
      <c r="E32" s="25" t="inlineStr">
        <is>
          <t>минус налог</t>
        </is>
      </c>
      <c r="F32" s="26">
        <f>-IF((((E15-MIN(C19,C18))-(C18-MIN(C19,C18)))-C21)&gt;0,(((E15-MIN(C19,C18))-(C18-MIN(C19,C18)))-C21)*C22/100,0)</f>
        <v/>
      </c>
    </row>
    <row r="33" ht="22" customHeight="1">
      <c r="E33" s="22" t="inlineStr">
        <is>
          <t>Чистая прибыль</t>
        </is>
      </c>
      <c r="F33" s="31">
        <f>((((E15-MIN(C19,C18))-(C18-MIN(C19,C18)))-C21)-IF((((E15-MIN(C19,C18))-(C18-MIN(C19,C18)))-C21)&gt;0,(((E15-MIN(C19,C18))-(C18-MIN(C19,C18)))-C21)*C22/100,0))</f>
        <v/>
      </c>
    </row>
    <row r="35" ht="14" customHeight="1"/>
    <row r="36" ht="30" customHeight="1">
      <c r="B36" s="32" t="inlineStr">
        <is>
          <t>Предел этого листа</t>
        </is>
      </c>
    </row>
    <row r="37" ht="30" customHeight="1">
      <c r="B37" s="33" t="inlineStr">
        <is>
          <t>•  Лист считает по суммам, которые вписали. Разнести переменные и постоянные по направлениям, увидеть рентабельность каждого проекта он не умеет.</t>
        </is>
      </c>
    </row>
    <row r="38" ht="30" customHeight="1">
      <c r="B38" s="33" t="inlineStr">
        <is>
          <t>•  Финтабло считает маржинальность и рентабельность по сделкам и направлениям автоматически, из первичных документов.</t>
        </is>
      </c>
    </row>
    <row r="39" ht="32" customHeight="1">
      <c r="B39" s="34" t="inlineStr">
        <is>
          <t>Считать рентабельность по проектам автоматически →</t>
        </is>
      </c>
    </row>
    <row r="40">
      <c r="B40" s="1" t="n"/>
      <c r="C40" s="1" t="n"/>
      <c r="D40" s="1" t="n"/>
      <c r="E40" s="1" t="n"/>
      <c r="F40" s="1" t="n"/>
    </row>
    <row r="41">
      <c r="B41" s="1" t="n"/>
      <c r="C41" s="1" t="n"/>
      <c r="D41" s="1" t="n"/>
      <c r="E41" s="1" t="n"/>
      <c r="F41" s="1" t="n"/>
    </row>
  </sheetData>
  <mergeCells count="30">
    <mergeCell ref="D2:F2"/>
    <mergeCell ref="E26"/>
    <mergeCell ref="B15"/>
    <mergeCell ref="B3:F3"/>
    <mergeCell ref="E25"/>
    <mergeCell ref="B24"/>
    <mergeCell ref="B20"/>
    <mergeCell ref="E32"/>
    <mergeCell ref="B39:F39"/>
    <mergeCell ref="B26"/>
    <mergeCell ref="B4:E4"/>
    <mergeCell ref="F4"/>
    <mergeCell ref="B7"/>
    <mergeCell ref="B25"/>
    <mergeCell ref="E33"/>
    <mergeCell ref="E24"/>
    <mergeCell ref="B22"/>
    <mergeCell ref="B18"/>
    <mergeCell ref="B38:F38"/>
    <mergeCell ref="B21"/>
    <mergeCell ref="B28:F28"/>
    <mergeCell ref="E29"/>
    <mergeCell ref="B37:F37"/>
    <mergeCell ref="E28"/>
    <mergeCell ref="E31"/>
    <mergeCell ref="B17"/>
    <mergeCell ref="E30"/>
    <mergeCell ref="B36:F36"/>
    <mergeCell ref="B19"/>
    <mergeCell ref="E27"/>
  </mergeCells>
  <hyperlinks>
    <hyperlink xmlns:r="http://schemas.openxmlformats.org/officeDocument/2006/relationships" ref="B4" r:id="rId1"/>
    <hyperlink xmlns:r="http://schemas.openxmlformats.org/officeDocument/2006/relationships" ref="B39" r:id="rId2"/>
  </hyperlinks>
  <pageMargins left="0.75" right="0.75" top="1" bottom="1" header="0.5" footer="0.5"/>
  <pageSetup orientation="landscape" fitToHeight="0" fitToWidth="1"/>
  <drawing xmlns:r="http://schemas.openxmlformats.org/officeDocument/2006/relationships" r:id="rId3"/>
</worksheet>
</file>

<file path=xl/worksheets/sheet2.xml><?xml version="1.0" encoding="utf-8"?>
<worksheet xmlns="http://schemas.openxmlformats.org/spreadsheetml/2006/main">
  <sheetPr>
    <tabColor rgb="002951CA"/>
    <outlinePr summaryBelow="1" summaryRight="1"/>
    <pageSetUpPr fitToPage="1"/>
  </sheetPr>
  <dimension ref="B2:F41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34" customWidth="1" min="2" max="2"/>
    <col width="17" customWidth="1" min="3" max="3"/>
    <col width="17" customWidth="1" min="4" max="4"/>
    <col width="19" customWidth="1" min="5" max="5"/>
    <col width="16" customWidth="1" min="6" max="6"/>
    <col width="2.5" customWidth="1" min="7" max="7"/>
  </cols>
  <sheetData>
    <row r="1" ht="10" customHeight="1"/>
    <row r="2" ht="34" customHeight="1">
      <c r="B2" s="1" t="n"/>
      <c r="C2" s="1" t="n"/>
      <c r="D2" s="2" t="inlineStr">
        <is>
          <t>Маржинальная прибыль и точка безубыточности</t>
        </is>
      </c>
    </row>
    <row r="3" ht="26" customHeight="1">
      <c r="B3" s="3" t="inlineStr">
        <is>
          <t>Так на заполненных цифрах. Свои вписывайте на листе «Мой расчёт».</t>
        </is>
      </c>
    </row>
    <row r="4" ht="22" customHeight="1">
      <c r="B4" s="4" t="inlineStr">
        <is>
          <t>Открыть онлайн-калькулятор →</t>
        </is>
      </c>
      <c r="F4" s="5" t="inlineStr">
        <is>
          <t>ШАБЛОН · ЛЕСТНИЦА ПРИБЫЛЕЙ · БЕЗ РЕГ.</t>
        </is>
      </c>
    </row>
    <row r="5" ht="3" customHeight="1">
      <c r="B5" s="6" t="n"/>
      <c r="C5" s="6" t="n"/>
      <c r="D5" s="6" t="n"/>
      <c r="E5" s="6" t="n"/>
      <c r="F5" s="6" t="n"/>
    </row>
    <row r="7" ht="26" customHeight="1">
      <c r="B7" s="7" t="inlineStr">
        <is>
          <t>Направления бизнеса</t>
        </is>
      </c>
    </row>
    <row r="8" ht="32" customHeight="1">
      <c r="B8" s="8" t="inlineStr">
        <is>
          <t>Направление</t>
        </is>
      </c>
      <c r="C8" s="8" t="inlineStr">
        <is>
          <t>Выручка</t>
        </is>
      </c>
      <c r="D8" s="8" t="inlineStr">
        <is>
          <t>Переменные затраты</t>
        </is>
      </c>
      <c r="E8" s="8" t="inlineStr">
        <is>
          <t>Маржинальная прибыль</t>
        </is>
      </c>
      <c r="F8" s="8" t="inlineStr">
        <is>
          <t>Маржинальность</t>
        </is>
      </c>
    </row>
    <row r="9" ht="21" customHeight="1">
      <c r="B9" s="9" t="inlineStr">
        <is>
          <t>Основная линейка</t>
        </is>
      </c>
      <c r="C9" s="10" t="n">
        <v>4200000</v>
      </c>
      <c r="D9" s="10" t="n">
        <v>2310000</v>
      </c>
      <c r="E9" s="11">
        <f>IF(C9="","",C9-D9)</f>
        <v/>
      </c>
      <c r="F9" s="12">
        <f>IF(N(C9)&gt;0,(C9-D9)/C9*100,"")</f>
        <v/>
      </c>
    </row>
    <row r="10" ht="21" customHeight="1">
      <c r="B10" s="9" t="inlineStr">
        <is>
          <t>Изделия под заказ</t>
        </is>
      </c>
      <c r="C10" s="10" t="n">
        <v>1600000</v>
      </c>
      <c r="D10" s="10" t="n">
        <v>1120000</v>
      </c>
      <c r="E10" s="11">
        <f>IF(C10="","",C10-D10)</f>
        <v/>
      </c>
      <c r="F10" s="12">
        <f>IF(N(C10)&gt;0,(C10-D10)/C10*100,"")</f>
        <v/>
      </c>
    </row>
    <row r="11" ht="21" customHeight="1">
      <c r="B11" s="9" t="inlineStr">
        <is>
          <t>Комплектующие</t>
        </is>
      </c>
      <c r="C11" s="10" t="n">
        <v>700000</v>
      </c>
      <c r="D11" s="10" t="n">
        <v>630000</v>
      </c>
      <c r="E11" s="11">
        <f>IF(C11="","",C11-D11)</f>
        <v/>
      </c>
      <c r="F11" s="12">
        <f>IF(N(C11)&gt;0,(C11-D11)/C11*100,"")</f>
        <v/>
      </c>
    </row>
    <row r="12" ht="21" customHeight="1">
      <c r="B12" s="9" t="inlineStr"/>
      <c r="C12" s="10" t="n">
        <v>0</v>
      </c>
      <c r="D12" s="10" t="n">
        <v>0</v>
      </c>
      <c r="E12" s="11">
        <f>IF(C12="","",C12-D12)</f>
        <v/>
      </c>
      <c r="F12" s="12">
        <f>IF(N(C12)&gt;0,(C12-D12)/C12*100,"")</f>
        <v/>
      </c>
    </row>
    <row r="13" ht="21" customHeight="1">
      <c r="B13" s="9" t="inlineStr"/>
      <c r="C13" s="10" t="n">
        <v>0</v>
      </c>
      <c r="D13" s="10" t="n">
        <v>0</v>
      </c>
      <c r="E13" s="11">
        <f>IF(C13="","",C13-D13)</f>
        <v/>
      </c>
      <c r="F13" s="12">
        <f>IF(N(C13)&gt;0,(C13-D13)/C13*100,"")</f>
        <v/>
      </c>
    </row>
    <row r="14" ht="21" customHeight="1">
      <c r="B14" s="9" t="inlineStr"/>
      <c r="C14" s="10" t="n">
        <v>0</v>
      </c>
      <c r="D14" s="10" t="n">
        <v>0</v>
      </c>
      <c r="E14" s="11">
        <f>IF(C14="","",C14-D14)</f>
        <v/>
      </c>
      <c r="F14" s="12">
        <f>IF(N(C14)&gt;0,(C14-D14)/C14*100,"")</f>
        <v/>
      </c>
    </row>
    <row r="15" ht="24" customHeight="1">
      <c r="B15" s="13" t="inlineStr">
        <is>
          <t>Итого по компании</t>
        </is>
      </c>
      <c r="C15" s="14">
        <f>SUM(C9:C14)</f>
        <v/>
      </c>
      <c r="D15" s="14">
        <f>SUM(D9:D14)</f>
        <v/>
      </c>
      <c r="E15" s="15">
        <f>C15-D15</f>
        <v/>
      </c>
      <c r="F15" s="16">
        <f>IF(C15&gt;0,E15/C15*100,0)</f>
        <v/>
      </c>
    </row>
    <row r="17" ht="26" customHeight="1">
      <c r="B17" s="7" t="inlineStr">
        <is>
          <t>Постоянные расходы за тот же период</t>
        </is>
      </c>
    </row>
    <row r="18" ht="22" customHeight="1">
      <c r="B18" s="17" t="inlineStr">
        <is>
          <t>Все постоянные расходы за период</t>
        </is>
      </c>
      <c r="C18" s="18" t="n">
        <v>2400000</v>
      </c>
    </row>
    <row r="19" ht="22" customHeight="1">
      <c r="B19" s="17" t="inlineStr">
        <is>
          <t>из них производственные (цех, склад)</t>
        </is>
      </c>
      <c r="C19" s="18" t="n">
        <v>900000</v>
      </c>
    </row>
    <row r="20" ht="22" customHeight="1">
      <c r="B20" s="17" t="inlineStr">
        <is>
          <t>Амортизация (входит в постоянные)</t>
        </is>
      </c>
      <c r="C20" s="18" t="n">
        <v>350000</v>
      </c>
    </row>
    <row r="21" ht="22" customHeight="1">
      <c r="B21" s="17" t="inlineStr">
        <is>
          <t>Проценты по кредитам за период</t>
        </is>
      </c>
      <c r="C21" s="18" t="n">
        <v>180000</v>
      </c>
    </row>
    <row r="22" ht="22" customHeight="1">
      <c r="B22" s="17" t="inlineStr">
        <is>
          <t>Ставка налога на прибыль, %</t>
        </is>
      </c>
      <c r="C22" s="19" t="n">
        <v>20</v>
      </c>
    </row>
    <row r="24" ht="26" customHeight="1">
      <c r="B24" s="7" t="inlineStr">
        <is>
          <t>Точка безубыточности</t>
        </is>
      </c>
      <c r="E24" s="7" t="inlineStr">
        <is>
          <t>Лестница прибылей</t>
        </is>
      </c>
    </row>
    <row r="25" ht="24" customHeight="1">
      <c r="B25" s="20" t="inlineStr">
        <is>
          <t>Выручка для нуля прибыли</t>
        </is>
      </c>
      <c r="C25" s="21">
        <f>IF(F15&gt;0,C18/(F15/100),"нет: маржинальность ≤ 0")</f>
        <v/>
      </c>
      <c r="E25" s="22" t="inlineStr">
        <is>
          <t>Маржинальная прибыль</t>
        </is>
      </c>
      <c r="F25" s="23">
        <f>E15</f>
        <v/>
      </c>
    </row>
    <row r="26" ht="24" customHeight="1">
      <c r="B26" s="20" t="inlineStr">
        <is>
          <t>Запас прочности: на сколько может упасть выручка</t>
        </is>
      </c>
      <c r="C26" s="24">
        <f>IF(AND(F15&gt;0,C15&gt;0),(C15-C18/(F15/100))/C15*100,"")</f>
        <v/>
      </c>
      <c r="E26" s="25" t="inlineStr">
        <is>
          <t>минус производственные постоянные</t>
        </is>
      </c>
      <c r="F26" s="26">
        <f>-MIN(C19,C18)</f>
        <v/>
      </c>
    </row>
    <row r="27" ht="22" customHeight="1">
      <c r="E27" s="27" t="inlineStr">
        <is>
          <t>Валовая прибыль</t>
        </is>
      </c>
      <c r="F27" s="28">
        <f>(E15-MIN(C19,C18))</f>
        <v/>
      </c>
    </row>
    <row r="28" ht="46" customHeight="1">
      <c r="B28" s="29">
        <f>IF(MIN(E9:E14)&lt;0,"Есть направление с отрицательной маржинальной прибылью: каждая продажа увеличивает убыток. Точки безубыточности у него нет ни при каком объёме, наращивать объём бессмысленно.",IF(E15&gt;0,"Маржинальная прибыль покрывает постоянные расходы. Смотрите вклад каждого направления: какое кормит компанию, а какое проедает.","Впишите направления и постоянные расходы, и здесь появится вывод."))</f>
        <v/>
      </c>
      <c r="C28" s="30" t="n"/>
      <c r="D28" s="30" t="n"/>
      <c r="E28" s="30" t="n"/>
      <c r="F28" s="30" t="n"/>
    </row>
    <row r="29" ht="22" customHeight="1">
      <c r="E29" s="27" t="inlineStr">
        <is>
          <t>Операционная прибыль (EBIT)</t>
        </is>
      </c>
      <c r="F29" s="28">
        <f>((E15-MIN(C19,C18))-(C18-MIN(C19,C18)))</f>
        <v/>
      </c>
    </row>
    <row r="30" ht="22" customHeight="1">
      <c r="E30" s="27" t="inlineStr">
        <is>
          <t>EBITDA (плюс амортизация)</t>
        </is>
      </c>
      <c r="F30" s="28">
        <f>(((E15-MIN(C19,C18))-(C18-MIN(C19,C18)))+C20)</f>
        <v/>
      </c>
    </row>
    <row r="31" ht="18" customHeight="1">
      <c r="E31" s="25" t="inlineStr">
        <is>
          <t>минус проценты по кредитам</t>
        </is>
      </c>
      <c r="F31" s="26">
        <f>-C21</f>
        <v/>
      </c>
    </row>
    <row r="32" ht="18" customHeight="1">
      <c r="E32" s="25" t="inlineStr">
        <is>
          <t>минус налог</t>
        </is>
      </c>
      <c r="F32" s="26">
        <f>-IF((((E15-MIN(C19,C18))-(C18-MIN(C19,C18)))-C21)&gt;0,(((E15-MIN(C19,C18))-(C18-MIN(C19,C18)))-C21)*C22/100,0)</f>
        <v/>
      </c>
    </row>
    <row r="33" ht="22" customHeight="1">
      <c r="E33" s="22" t="inlineStr">
        <is>
          <t>Чистая прибыль</t>
        </is>
      </c>
      <c r="F33" s="31">
        <f>((((E15-MIN(C19,C18))-(C18-MIN(C19,C18)))-C21)-IF((((E15-MIN(C19,C18))-(C18-MIN(C19,C18)))-C21)&gt;0,(((E15-MIN(C19,C18))-(C18-MIN(C19,C18)))-C21)*C22/100,0))</f>
        <v/>
      </c>
    </row>
    <row r="35" ht="14" customHeight="1"/>
    <row r="36" ht="30" customHeight="1">
      <c r="B36" s="32" t="inlineStr">
        <is>
          <t>Предел этого листа</t>
        </is>
      </c>
    </row>
    <row r="37" ht="30" customHeight="1">
      <c r="B37" s="33" t="inlineStr">
        <is>
          <t>•  Лист считает по суммам, которые вписали. Разнести переменные и постоянные по направлениям, увидеть рентабельность каждого проекта он не умеет.</t>
        </is>
      </c>
    </row>
    <row r="38" ht="30" customHeight="1">
      <c r="B38" s="33" t="inlineStr">
        <is>
          <t>•  Финтабло считает маржинальность и рентабельность по сделкам и направлениям автоматически, из первичных документов.</t>
        </is>
      </c>
    </row>
    <row r="39" ht="32" customHeight="1">
      <c r="B39" s="34" t="inlineStr">
        <is>
          <t>Считать рентабельность по проектам автоматически →</t>
        </is>
      </c>
    </row>
    <row r="40">
      <c r="B40" s="1" t="n"/>
      <c r="C40" s="1" t="n"/>
      <c r="D40" s="1" t="n"/>
      <c r="E40" s="1" t="n"/>
      <c r="F40" s="1" t="n"/>
    </row>
    <row r="41">
      <c r="B41" s="1" t="n"/>
      <c r="C41" s="1" t="n"/>
      <c r="D41" s="1" t="n"/>
      <c r="E41" s="1" t="n"/>
      <c r="F41" s="1" t="n"/>
    </row>
  </sheetData>
  <mergeCells count="30">
    <mergeCell ref="D2:F2"/>
    <mergeCell ref="E26"/>
    <mergeCell ref="B15"/>
    <mergeCell ref="B3:F3"/>
    <mergeCell ref="E25"/>
    <mergeCell ref="B24"/>
    <mergeCell ref="B20"/>
    <mergeCell ref="E32"/>
    <mergeCell ref="B39:F39"/>
    <mergeCell ref="B26"/>
    <mergeCell ref="B4:E4"/>
    <mergeCell ref="F4"/>
    <mergeCell ref="B7"/>
    <mergeCell ref="B25"/>
    <mergeCell ref="E33"/>
    <mergeCell ref="E24"/>
    <mergeCell ref="B22"/>
    <mergeCell ref="B18"/>
    <mergeCell ref="B38:F38"/>
    <mergeCell ref="B21"/>
    <mergeCell ref="B28:F28"/>
    <mergeCell ref="E29"/>
    <mergeCell ref="B37:F37"/>
    <mergeCell ref="E28"/>
    <mergeCell ref="E31"/>
    <mergeCell ref="B17"/>
    <mergeCell ref="E30"/>
    <mergeCell ref="B36:F36"/>
    <mergeCell ref="B19"/>
    <mergeCell ref="E27"/>
  </mergeCells>
  <hyperlinks>
    <hyperlink xmlns:r="http://schemas.openxmlformats.org/officeDocument/2006/relationships" ref="B4" r:id="rId1"/>
    <hyperlink xmlns:r="http://schemas.openxmlformats.org/officeDocument/2006/relationships" ref="B39" r:id="rId2"/>
  </hyperlinks>
  <pageMargins left="0.75" right="0.75" top="1" bottom="1" header="0.5" footer="0.5"/>
  <pageSetup orientation="landscape" fitToHeight="0" fitToWidth="1"/>
  <drawing xmlns:r="http://schemas.openxmlformats.org/officeDocument/2006/relationships"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2026-09-10T18:05:41Z</dcterms:created>
  <dcterms:modified xsi:type="dcterms:W3CDTF">2026-09-10T18:05:41Z</dcterms:modified>
</cp:coreProperties>
</file>